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08" yWindow="1620" windowWidth="12036" windowHeight="702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H99" i="1"/>
  <c r="H128"/>
  <c r="G128"/>
  <c r="F128"/>
  <c r="E128"/>
  <c r="D128"/>
  <c r="C128"/>
  <c r="B128"/>
  <c r="H127"/>
  <c r="G127"/>
  <c r="F127"/>
  <c r="E127"/>
  <c r="D127"/>
  <c r="C127"/>
  <c r="B127"/>
  <c r="H126"/>
  <c r="H130" s="1"/>
  <c r="G126"/>
  <c r="F126"/>
  <c r="F130" s="1"/>
  <c r="E126"/>
  <c r="D126"/>
  <c r="D130" s="1"/>
  <c r="C126"/>
  <c r="B126"/>
  <c r="B130" s="1"/>
  <c r="H101"/>
  <c r="G101"/>
  <c r="F101"/>
  <c r="E101"/>
  <c r="D101"/>
  <c r="C101"/>
  <c r="B101"/>
  <c r="H100"/>
  <c r="G100"/>
  <c r="F100"/>
  <c r="E100"/>
  <c r="D100"/>
  <c r="C100"/>
  <c r="B100"/>
  <c r="G99"/>
  <c r="F99"/>
  <c r="E99"/>
  <c r="D99"/>
  <c r="C99"/>
  <c r="B99"/>
  <c r="B8"/>
  <c r="C8"/>
  <c r="D8"/>
  <c r="E8"/>
  <c r="F8"/>
  <c r="G8"/>
  <c r="H8"/>
  <c r="B9"/>
  <c r="C9"/>
  <c r="D9"/>
  <c r="E9"/>
  <c r="F9"/>
  <c r="G9"/>
  <c r="H9"/>
  <c r="B10"/>
  <c r="C10"/>
  <c r="D10"/>
  <c r="E10"/>
  <c r="F10"/>
  <c r="G10"/>
  <c r="H10"/>
  <c r="C7"/>
  <c r="D7"/>
  <c r="E7"/>
  <c r="G7"/>
  <c r="H7"/>
  <c r="B7"/>
  <c r="B26"/>
  <c r="C26"/>
  <c r="D26"/>
  <c r="E26"/>
  <c r="G26"/>
  <c r="B27"/>
  <c r="C27"/>
  <c r="D27"/>
  <c r="E27"/>
  <c r="F27"/>
  <c r="G27"/>
  <c r="H27"/>
  <c r="C25"/>
  <c r="D25"/>
  <c r="E25"/>
  <c r="F25"/>
  <c r="G25"/>
  <c r="H25"/>
  <c r="B25"/>
  <c r="C130" l="1"/>
  <c r="E130"/>
  <c r="G130"/>
  <c r="H26"/>
  <c r="F7"/>
  <c r="F26" l="1"/>
  <c r="B17" l="1"/>
  <c r="C16"/>
  <c r="C63" s="1"/>
  <c r="C17"/>
  <c r="B16" l="1"/>
  <c r="B63" s="1"/>
  <c r="B34"/>
  <c r="B64"/>
  <c r="G16"/>
  <c r="C34"/>
  <c r="C64"/>
  <c r="G18"/>
  <c r="G19"/>
  <c r="C19"/>
  <c r="C33" s="1"/>
  <c r="B19"/>
  <c r="B33" s="1"/>
  <c r="G17"/>
  <c r="H16"/>
  <c r="H63" s="1"/>
  <c r="H17"/>
  <c r="D17"/>
  <c r="E17"/>
  <c r="D34" l="1"/>
  <c r="D64"/>
  <c r="H64"/>
  <c r="H34"/>
  <c r="F17"/>
  <c r="G34"/>
  <c r="G64"/>
  <c r="G35"/>
  <c r="G65"/>
  <c r="F16"/>
  <c r="F63" s="1"/>
  <c r="G63"/>
  <c r="E34"/>
  <c r="E64"/>
  <c r="G33"/>
  <c r="H19"/>
  <c r="H33" s="1"/>
  <c r="E16"/>
  <c r="E63" s="1"/>
  <c r="D16"/>
  <c r="D63" s="1"/>
  <c r="F34" l="1"/>
  <c r="F64"/>
  <c r="G37"/>
  <c r="F19"/>
  <c r="F33" s="1"/>
  <c r="D19"/>
  <c r="D33" s="1"/>
  <c r="E19"/>
  <c r="E33" s="1"/>
  <c r="E18" l="1"/>
  <c r="D18" l="1"/>
  <c r="E35"/>
  <c r="E65"/>
  <c r="B18"/>
  <c r="C18"/>
  <c r="E37" l="1"/>
  <c r="H18"/>
  <c r="D35"/>
  <c r="D65"/>
  <c r="C35"/>
  <c r="C65"/>
  <c r="B35"/>
  <c r="B65"/>
  <c r="B37" l="1"/>
  <c r="C37"/>
  <c r="D37"/>
  <c r="H35"/>
  <c r="H65"/>
  <c r="F18"/>
  <c r="H37" l="1"/>
  <c r="F35"/>
  <c r="F65"/>
  <c r="F37" l="1"/>
</calcChain>
</file>

<file path=xl/sharedStrings.xml><?xml version="1.0" encoding="utf-8"?>
<sst xmlns="http://schemas.openxmlformats.org/spreadsheetml/2006/main" count="88" uniqueCount="36">
  <si>
    <t>Siena</t>
  </si>
  <si>
    <t>BFS</t>
  </si>
  <si>
    <t>CORBA-NS</t>
  </si>
  <si>
    <t>JavaSpaces</t>
  </si>
  <si>
    <t>YANCEES(Client+Server)</t>
  </si>
  <si>
    <t>YANCEES(Server)</t>
  </si>
  <si>
    <t>YANCEES(Client)</t>
  </si>
  <si>
    <t>Domain</t>
  </si>
  <si>
    <t>Adaptation</t>
  </si>
  <si>
    <t>Middleware</t>
  </si>
  <si>
    <t>TOTAL (EDEM+IMPROMPTU+CASSIUS)</t>
  </si>
  <si>
    <t>Overall, YANCEES requires more domain-specific code. Due to the proximity with the domain, it requires less</t>
  </si>
  <si>
    <t>adapatation and since it allows the modification of the server from the inside, it does not require developers to</t>
  </si>
  <si>
    <t>focus on distribution and threading concerns. Due to the existing content-based and topic-based routing, it</t>
  </si>
  <si>
    <t>leverages on reuse, reducing the overall development effort. But, more importantly, it allows the independent</t>
  </si>
  <si>
    <t>development of server and client-side, possibly reducing the development effort for the clients, that can have</t>
  </si>
  <si>
    <t>a notification server that is tailored to the problem at hand.</t>
  </si>
  <si>
    <t>Domain (reusing  CBR)</t>
  </si>
  <si>
    <t>Domain (reusing CBR)</t>
  </si>
  <si>
    <t>Total</t>
  </si>
  <si>
    <t>Build from Scratch</t>
  </si>
  <si>
    <t>YANCEES (Server)</t>
  </si>
  <si>
    <t>YANCEES (Client)</t>
  </si>
  <si>
    <t>YANCEES (Cli+Serv)</t>
  </si>
  <si>
    <t>EDEM</t>
  </si>
  <si>
    <t>IMPROMPTU</t>
  </si>
  <si>
    <t>CASSIUS</t>
  </si>
  <si>
    <t>Average Cyclomatic Complexity of each case study</t>
  </si>
  <si>
    <t>YANCEES (Client+Server)</t>
  </si>
  <si>
    <t>EDEM Benchmark (LOC*CC)</t>
  </si>
  <si>
    <t>IMPROMPTU Benchmark (LOC*CC)</t>
  </si>
  <si>
    <t>CASSIUS Benchmark (LOC*CC)</t>
  </si>
  <si>
    <t>TOTAL (EDEM+IMPROMPTU+CASSIUS) with YANCEES CBR component reuse (LOC*CC)</t>
  </si>
  <si>
    <t>Case Study Size (LOC)</t>
  </si>
  <si>
    <t>TOTAL</t>
  </si>
  <si>
    <t>DEVELOPMENT EFFORT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</si>
</sst>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NumberFormat="1" applyFont="1"/>
    <xf numFmtId="2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reuse</a:t>
            </a:r>
            <a:r>
              <a:rPr lang="en-US" sz="1400" baseline="0"/>
              <a:t> effort </a:t>
            </a:r>
            <a:r>
              <a:rPr lang="en-US" sz="1400"/>
              <a:t>- CASSIUS&amp;EDEM&amp;IMPROMPTU (LOC*CC) </a:t>
            </a:r>
            <a:br>
              <a:rPr lang="en-US" sz="1400"/>
            </a:br>
            <a:r>
              <a:rPr lang="en-US" sz="1400"/>
              <a:t>no YANCEES</a:t>
            </a:r>
            <a:r>
              <a:rPr lang="en-US" sz="1400" baseline="0"/>
              <a:t> core reuse</a:t>
            </a:r>
            <a:endParaRPr lang="en-US" sz="1400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Sheet1!$A$63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Sheet1!$C$62:$H$62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Sheet1!$C$63:$H$63</c:f>
              <c:numCache>
                <c:formatCode>0</c:formatCode>
                <c:ptCount val="6"/>
                <c:pt idx="0">
                  <c:v>5972.9893027164353</c:v>
                </c:pt>
                <c:pt idx="1">
                  <c:v>7660.1193162606141</c:v>
                </c:pt>
                <c:pt idx="2">
                  <c:v>6124.6279931289646</c:v>
                </c:pt>
                <c:pt idx="3">
                  <c:v>10562.077817481386</c:v>
                </c:pt>
                <c:pt idx="4">
                  <c:v>7704.5282368012104</c:v>
                </c:pt>
                <c:pt idx="5">
                  <c:v>2791.2253426704019</c:v>
                </c:pt>
              </c:numCache>
            </c:numRef>
          </c:val>
        </c:ser>
        <c:ser>
          <c:idx val="1"/>
          <c:order val="1"/>
          <c:tx>
            <c:strRef>
              <c:f>Sheet1!$A$64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Sheet1!$C$62:$H$62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Sheet1!$C$64:$H$64</c:f>
              <c:numCache>
                <c:formatCode>0</c:formatCode>
                <c:ptCount val="6"/>
                <c:pt idx="0">
                  <c:v>3612.5207314691343</c:v>
                </c:pt>
                <c:pt idx="1">
                  <c:v>4529.7738721592668</c:v>
                </c:pt>
                <c:pt idx="2">
                  <c:v>5860.8576007514866</c:v>
                </c:pt>
                <c:pt idx="3">
                  <c:v>2925.458701809599</c:v>
                </c:pt>
                <c:pt idx="4">
                  <c:v>1449.1</c:v>
                </c:pt>
                <c:pt idx="5">
                  <c:v>1739.0101303810275</c:v>
                </c:pt>
              </c:numCache>
            </c:numRef>
          </c:val>
        </c:ser>
        <c:ser>
          <c:idx val="2"/>
          <c:order val="2"/>
          <c:tx>
            <c:strRef>
              <c:f>Sheet1!$A$65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Sheet1!$C$62:$H$62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Sheet1!$C$65:$H$65</c:f>
              <c:numCache>
                <c:formatCode>0</c:formatCode>
                <c:ptCount val="6"/>
                <c:pt idx="0">
                  <c:v>4150.1537087378638</c:v>
                </c:pt>
                <c:pt idx="1">
                  <c:v>3959.889043290043</c:v>
                </c:pt>
                <c:pt idx="2">
                  <c:v>5361.7144301075268</c:v>
                </c:pt>
                <c:pt idx="3">
                  <c:v>1422.3432746823069</c:v>
                </c:pt>
                <c:pt idx="4">
                  <c:v>590.16666666666674</c:v>
                </c:pt>
                <c:pt idx="5">
                  <c:v>866.43093701996929</c:v>
                </c:pt>
              </c:numCache>
            </c:numRef>
          </c:val>
        </c:ser>
        <c:gapWidth val="75"/>
        <c:overlap val="100"/>
        <c:axId val="165864960"/>
        <c:axId val="165866496"/>
      </c:barChart>
      <c:catAx>
        <c:axId val="165864960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5866496"/>
        <c:crosses val="autoZero"/>
        <c:auto val="1"/>
        <c:lblAlgn val="ctr"/>
        <c:lblOffset val="100"/>
      </c:catAx>
      <c:valAx>
        <c:axId val="165866496"/>
        <c:scaling>
          <c:orientation val="minMax"/>
          <c:max val="18000"/>
        </c:scaling>
        <c:axPos val="b"/>
        <c:majorGridlines/>
        <c:numFmt formatCode="General" sourceLinked="0"/>
        <c:maj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65864960"/>
        <c:crosses val="autoZero"/>
        <c:crossBetween val="between"/>
      </c:valAx>
    </c:plotArea>
    <c:legend>
      <c:legendPos val="b"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development effort: CASSIUS+EDEM+IMPROMPTU (LOC*CC) 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Sheet1!$A$33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Sheet1!$C$32:$H$32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(Cli+Serv)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Sheet1!$C$33:$H$33</c:f>
              <c:numCache>
                <c:formatCode>0</c:formatCode>
                <c:ptCount val="6"/>
                <c:pt idx="0">
                  <c:v>5972.9893027164353</c:v>
                </c:pt>
                <c:pt idx="1">
                  <c:v>7660.1193162606141</c:v>
                </c:pt>
                <c:pt idx="2">
                  <c:v>6124.6279931289646</c:v>
                </c:pt>
                <c:pt idx="3">
                  <c:v>8572.0806970973572</c:v>
                </c:pt>
                <c:pt idx="4">
                  <c:v>5969.0282368012104</c:v>
                </c:pt>
                <c:pt idx="5">
                  <c:v>2791.2253426704019</c:v>
                </c:pt>
              </c:numCache>
            </c:numRef>
          </c:val>
        </c:ser>
        <c:ser>
          <c:idx val="1"/>
          <c:order val="1"/>
          <c:tx>
            <c:strRef>
              <c:f>Sheet1!$A$34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Sheet1!$C$32:$H$32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(Cli+Serv)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Sheet1!$C$34:$H$34</c:f>
              <c:numCache>
                <c:formatCode>0</c:formatCode>
                <c:ptCount val="6"/>
                <c:pt idx="0">
                  <c:v>3612.5207314691343</c:v>
                </c:pt>
                <c:pt idx="1">
                  <c:v>4529.7738721592668</c:v>
                </c:pt>
                <c:pt idx="2">
                  <c:v>5860.8576007514866</c:v>
                </c:pt>
                <c:pt idx="3">
                  <c:v>2925.458701809599</c:v>
                </c:pt>
                <c:pt idx="4">
                  <c:v>1449.1</c:v>
                </c:pt>
                <c:pt idx="5">
                  <c:v>1739.0101303810275</c:v>
                </c:pt>
              </c:numCache>
            </c:numRef>
          </c:val>
        </c:ser>
        <c:ser>
          <c:idx val="2"/>
          <c:order val="2"/>
          <c:tx>
            <c:strRef>
              <c:f>Sheet1!$A$35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Sheet1!$C$32:$H$32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(Cli+Serv)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Sheet1!$C$35:$H$35</c:f>
              <c:numCache>
                <c:formatCode>0</c:formatCode>
                <c:ptCount val="6"/>
                <c:pt idx="0">
                  <c:v>4150.1537087378638</c:v>
                </c:pt>
                <c:pt idx="1">
                  <c:v>3959.889043290043</c:v>
                </c:pt>
                <c:pt idx="2">
                  <c:v>5361.7144301075268</c:v>
                </c:pt>
                <c:pt idx="3">
                  <c:v>1422.3432746823069</c:v>
                </c:pt>
                <c:pt idx="4">
                  <c:v>590.16666666666674</c:v>
                </c:pt>
                <c:pt idx="5">
                  <c:v>866.43093701996929</c:v>
                </c:pt>
              </c:numCache>
            </c:numRef>
          </c:val>
        </c:ser>
        <c:gapWidth val="95"/>
        <c:overlap val="100"/>
        <c:axId val="166050432"/>
        <c:axId val="166478208"/>
      </c:barChart>
      <c:catAx>
        <c:axId val="166050432"/>
        <c:scaling>
          <c:orientation val="minMax"/>
        </c:scaling>
        <c:axPos val="l"/>
        <c:majorTickMark val="none"/>
        <c:tickLblPos val="nextTo"/>
        <c:crossAx val="166478208"/>
        <c:crosses val="autoZero"/>
        <c:auto val="1"/>
        <c:lblAlgn val="ctr"/>
        <c:lblOffset val="100"/>
      </c:catAx>
      <c:valAx>
        <c:axId val="166478208"/>
        <c:scaling>
          <c:orientation val="minMax"/>
          <c:max val="18000"/>
        </c:scaling>
        <c:axPos val="b"/>
        <c:majorGridlines/>
        <c:numFmt formatCode="General" sourceLinked="0"/>
        <c:majorTickMark val="none"/>
        <c:tickLblPos val="nextTo"/>
        <c:crossAx val="1660504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complexity per case study</a:t>
            </a:r>
            <a:r>
              <a:rPr lang="en-US" sz="1400" baseline="0"/>
              <a:t> </a:t>
            </a:r>
            <a:r>
              <a:rPr lang="en-US" sz="1400"/>
              <a:t>(McCabe CC)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Sheet1!$C$98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Sheet1!$A$99:$A$101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Sheet1!$C$99:$C$101</c:f>
              <c:numCache>
                <c:formatCode>0.00</c:formatCode>
                <c:ptCount val="3"/>
                <c:pt idx="0">
                  <c:v>2.1264344262295078</c:v>
                </c:pt>
                <c:pt idx="1">
                  <c:v>1.9494174757281555</c:v>
                </c:pt>
                <c:pt idx="2">
                  <c:v>1.948</c:v>
                </c:pt>
              </c:numCache>
            </c:numRef>
          </c:val>
        </c:ser>
        <c:ser>
          <c:idx val="1"/>
          <c:order val="1"/>
          <c:tx>
            <c:strRef>
              <c:f>Sheet1!$D$98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Sheet1!$A$99:$A$101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Sheet1!$D$99:$D$101</c:f>
              <c:numCache>
                <c:formatCode>0.00</c:formatCode>
                <c:ptCount val="3"/>
                <c:pt idx="0">
                  <c:v>2.1444813278008299</c:v>
                </c:pt>
                <c:pt idx="1">
                  <c:v>1.9596969696969697</c:v>
                </c:pt>
                <c:pt idx="2">
                  <c:v>2.0624691358024694</c:v>
                </c:pt>
              </c:numCache>
            </c:numRef>
          </c:val>
        </c:ser>
        <c:ser>
          <c:idx val="2"/>
          <c:order val="2"/>
          <c:tx>
            <c:strRef>
              <c:f>Sheet1!$E$98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Sheet1!$A$99:$A$101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Sheet1!$E$99:$E$101</c:f>
              <c:numCache>
                <c:formatCode>0.00</c:formatCode>
                <c:ptCount val="3"/>
                <c:pt idx="0">
                  <c:v>2.1718669527896992</c:v>
                </c:pt>
                <c:pt idx="1">
                  <c:v>2.0471774193548389</c:v>
                </c:pt>
                <c:pt idx="2">
                  <c:v>2.0376706827309237</c:v>
                </c:pt>
              </c:numCache>
            </c:numRef>
          </c:val>
        </c:ser>
        <c:ser>
          <c:idx val="3"/>
          <c:order val="3"/>
          <c:tx>
            <c:strRef>
              <c:f>Sheet1!$F$98</c:f>
              <c:strCache>
                <c:ptCount val="1"/>
                <c:pt idx="0">
                  <c:v>YANCEES (Client+Server)</c:v>
                </c:pt>
              </c:strCache>
            </c:strRef>
          </c:tx>
          <c:cat>
            <c:strRef>
              <c:f>Sheet1!$A$99:$A$101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Sheet1!$F$99:$F$101</c:f>
              <c:numCache>
                <c:formatCode>0.00</c:formatCode>
                <c:ptCount val="3"/>
                <c:pt idx="0">
                  <c:v>1.8962717770034845</c:v>
                </c:pt>
                <c:pt idx="1">
                  <c:v>2.2685964912280703</c:v>
                </c:pt>
                <c:pt idx="2">
                  <c:v>1.8367741935483872</c:v>
                </c:pt>
              </c:numCache>
            </c:numRef>
          </c:val>
        </c:ser>
        <c:ser>
          <c:idx val="4"/>
          <c:order val="4"/>
          <c:tx>
            <c:strRef>
              <c:f>Sheet1!$G$98</c:f>
              <c:strCache>
                <c:ptCount val="1"/>
                <c:pt idx="0">
                  <c:v>YANCEES (Server)</c:v>
                </c:pt>
              </c:strCache>
            </c:strRef>
          </c:tx>
          <c:cat>
            <c:strRef>
              <c:f>Sheet1!$A$99:$A$101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Sheet1!$G$99:$G$101</c:f>
              <c:numCache>
                <c:formatCode>0.00</c:formatCode>
                <c:ptCount val="3"/>
                <c:pt idx="0">
                  <c:v>2.1856910569105694</c:v>
                </c:pt>
                <c:pt idx="1">
                  <c:v>3.112307692307692</c:v>
                </c:pt>
                <c:pt idx="2" formatCode="General">
                  <c:v>1.66</c:v>
                </c:pt>
              </c:numCache>
            </c:numRef>
          </c:val>
        </c:ser>
        <c:ser>
          <c:idx val="5"/>
          <c:order val="5"/>
          <c:tx>
            <c:strRef>
              <c:f>Sheet1!$H$98</c:f>
              <c:strCache>
                <c:ptCount val="1"/>
                <c:pt idx="0">
                  <c:v>YANCEES (Client)</c:v>
                </c:pt>
              </c:strCache>
            </c:strRef>
          </c:tx>
          <c:cat>
            <c:strRef>
              <c:f>Sheet1!$A$99:$A$101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Sheet1!$H$99:$H$101</c:f>
              <c:numCache>
                <c:formatCode>0.00</c:formatCode>
                <c:ptCount val="3"/>
                <c:pt idx="0">
                  <c:v>1.6792073170731707</c:v>
                </c:pt>
                <c:pt idx="1">
                  <c:v>1.5609677419354839</c:v>
                </c:pt>
                <c:pt idx="2">
                  <c:v>2.0135483870967743</c:v>
                </c:pt>
              </c:numCache>
            </c:numRef>
          </c:val>
        </c:ser>
        <c:axId val="167910016"/>
        <c:axId val="167920000"/>
      </c:barChart>
      <c:catAx>
        <c:axId val="167910016"/>
        <c:scaling>
          <c:orientation val="minMax"/>
        </c:scaling>
        <c:axPos val="b"/>
        <c:majorTickMark val="none"/>
        <c:tickLblPos val="nextTo"/>
        <c:crossAx val="167920000"/>
        <c:crosses val="autoZero"/>
        <c:auto val="1"/>
        <c:lblAlgn val="ctr"/>
        <c:lblOffset val="100"/>
      </c:catAx>
      <c:valAx>
        <c:axId val="1679200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Cyclomatic Complexity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679100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Code size</a:t>
            </a:r>
            <a:r>
              <a:rPr lang="en-US" sz="1400" baseline="0"/>
              <a:t> per case study </a:t>
            </a:r>
            <a:r>
              <a:rPr lang="en-US" sz="1400"/>
              <a:t>(LOC)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Sheet1!$C$125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Sheet1!$A$126:$A$128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Sheet1!$C$126:$C$128</c:f>
              <c:numCache>
                <c:formatCode>0</c:formatCode>
                <c:ptCount val="3"/>
                <c:pt idx="0">
                  <c:v>2708</c:v>
                </c:pt>
                <c:pt idx="1">
                  <c:v>1371</c:v>
                </c:pt>
                <c:pt idx="2">
                  <c:v>2575</c:v>
                </c:pt>
              </c:numCache>
            </c:numRef>
          </c:val>
        </c:ser>
        <c:ser>
          <c:idx val="1"/>
          <c:order val="1"/>
          <c:tx>
            <c:strRef>
              <c:f>Sheet1!$D$125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Sheet1!$A$126:$A$128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Sheet1!$D$126:$D$128</c:f>
              <c:numCache>
                <c:formatCode>0</c:formatCode>
                <c:ptCount val="3"/>
                <c:pt idx="0">
                  <c:v>2998</c:v>
                </c:pt>
                <c:pt idx="1">
                  <c:v>1458</c:v>
                </c:pt>
                <c:pt idx="2">
                  <c:v>2705</c:v>
                </c:pt>
              </c:numCache>
            </c:numRef>
          </c:val>
        </c:ser>
        <c:ser>
          <c:idx val="2"/>
          <c:order val="2"/>
          <c:tx>
            <c:strRef>
              <c:f>Sheet1!$E$125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Sheet1!$A$126:$A$128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Sheet1!$E$126:$E$128</c:f>
              <c:numCache>
                <c:formatCode>0</c:formatCode>
                <c:ptCount val="3"/>
                <c:pt idx="0">
                  <c:v>2949</c:v>
                </c:pt>
                <c:pt idx="1">
                  <c:v>1560</c:v>
                </c:pt>
                <c:pt idx="2">
                  <c:v>2948</c:v>
                </c:pt>
              </c:numCache>
            </c:numRef>
          </c:val>
        </c:ser>
        <c:ser>
          <c:idx val="3"/>
          <c:order val="3"/>
          <c:tx>
            <c:strRef>
              <c:f>Sheet1!$F$125</c:f>
              <c:strCache>
                <c:ptCount val="1"/>
                <c:pt idx="0">
                  <c:v>YANCEES (Client+Server)</c:v>
                </c:pt>
              </c:strCache>
            </c:strRef>
          </c:tx>
          <c:cat>
            <c:strRef>
              <c:f>Sheet1!$A$126:$A$128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Sheet1!$F$126:$F$128</c:f>
              <c:numCache>
                <c:formatCode>0</c:formatCode>
                <c:ptCount val="3"/>
                <c:pt idx="0">
                  <c:v>2959</c:v>
                </c:pt>
                <c:pt idx="1">
                  <c:v>1507</c:v>
                </c:pt>
                <c:pt idx="2">
                  <c:v>1979</c:v>
                </c:pt>
              </c:numCache>
            </c:numRef>
          </c:val>
        </c:ser>
        <c:ser>
          <c:idx val="4"/>
          <c:order val="4"/>
          <c:tx>
            <c:strRef>
              <c:f>Sheet1!$G$125</c:f>
              <c:strCache>
                <c:ptCount val="1"/>
                <c:pt idx="0">
                  <c:v>YANCEES (Server)</c:v>
                </c:pt>
              </c:strCache>
            </c:strRef>
          </c:tx>
          <c:cat>
            <c:strRef>
              <c:f>Sheet1!$A$126:$A$128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Sheet1!$G$126:$G$128</c:f>
              <c:numCache>
                <c:formatCode>0</c:formatCode>
                <c:ptCount val="3"/>
                <c:pt idx="0">
                  <c:v>1315</c:v>
                </c:pt>
                <c:pt idx="1">
                  <c:v>875</c:v>
                </c:pt>
                <c:pt idx="2">
                  <c:v>1147</c:v>
                </c:pt>
              </c:numCache>
            </c:numRef>
          </c:val>
        </c:ser>
        <c:ser>
          <c:idx val="5"/>
          <c:order val="5"/>
          <c:tx>
            <c:strRef>
              <c:f>Sheet1!$H$125</c:f>
              <c:strCache>
                <c:ptCount val="1"/>
                <c:pt idx="0">
                  <c:v>YANCEES (Client)</c:v>
                </c:pt>
              </c:strCache>
            </c:strRef>
          </c:tx>
          <c:cat>
            <c:strRef>
              <c:f>Sheet1!$A$126:$A$128</c:f>
              <c:strCache>
                <c:ptCount val="3"/>
                <c:pt idx="0">
                  <c:v>EDEM</c:v>
                </c:pt>
                <c:pt idx="1">
                  <c:v>IMPROMPTU</c:v>
                </c:pt>
                <c:pt idx="2">
                  <c:v>CASSIUS</c:v>
                </c:pt>
              </c:strCache>
            </c:strRef>
          </c:cat>
          <c:val>
            <c:numRef>
              <c:f>Sheet1!$H$126:$H$128</c:f>
              <c:numCache>
                <c:formatCode>0</c:formatCode>
                <c:ptCount val="3"/>
                <c:pt idx="0">
                  <c:v>166</c:v>
                </c:pt>
                <c:pt idx="1">
                  <c:v>632</c:v>
                </c:pt>
                <c:pt idx="2">
                  <c:v>832</c:v>
                </c:pt>
              </c:numCache>
            </c:numRef>
          </c:val>
        </c:ser>
        <c:axId val="167945728"/>
        <c:axId val="167947264"/>
      </c:barChart>
      <c:catAx>
        <c:axId val="167945728"/>
        <c:scaling>
          <c:orientation val="minMax"/>
        </c:scaling>
        <c:axPos val="b"/>
        <c:majorTickMark val="none"/>
        <c:tickLblPos val="nextTo"/>
        <c:crossAx val="167947264"/>
        <c:crosses val="autoZero"/>
        <c:auto val="1"/>
        <c:lblAlgn val="ctr"/>
        <c:lblOffset val="100"/>
      </c:catAx>
      <c:valAx>
        <c:axId val="1679472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LOC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1679457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development effort (LOC)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LOC</c:v>
          </c:tx>
          <c:cat>
            <c:strRef>
              <c:f>Sheet1!$C$125:$H$125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Sheet1!$C$130:$H$130</c:f>
              <c:numCache>
                <c:formatCode>0</c:formatCode>
                <c:ptCount val="6"/>
                <c:pt idx="0">
                  <c:v>6654</c:v>
                </c:pt>
                <c:pt idx="1">
                  <c:v>7161</c:v>
                </c:pt>
                <c:pt idx="2">
                  <c:v>7457</c:v>
                </c:pt>
                <c:pt idx="3">
                  <c:v>6445</c:v>
                </c:pt>
                <c:pt idx="4">
                  <c:v>3337</c:v>
                </c:pt>
                <c:pt idx="5">
                  <c:v>1630</c:v>
                </c:pt>
              </c:numCache>
            </c:numRef>
          </c:val>
        </c:ser>
        <c:axId val="167854464"/>
        <c:axId val="167856000"/>
      </c:barChart>
      <c:catAx>
        <c:axId val="167854464"/>
        <c:scaling>
          <c:orientation val="minMax"/>
        </c:scaling>
        <c:axPos val="l"/>
        <c:majorTickMark val="none"/>
        <c:tickLblPos val="nextTo"/>
        <c:crossAx val="167856000"/>
        <c:crosses val="autoZero"/>
        <c:auto val="1"/>
        <c:lblAlgn val="ctr"/>
        <c:lblOffset val="100"/>
      </c:catAx>
      <c:valAx>
        <c:axId val="167856000"/>
        <c:scaling>
          <c:orientation val="minMax"/>
        </c:scaling>
        <c:axPos val="b"/>
        <c:majorGridlines/>
        <c:numFmt formatCode="0" sourceLinked="1"/>
        <c:majorTickMark val="none"/>
        <c:tickLblPos val="nextTo"/>
        <c:crossAx val="16785446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66</xdr:row>
      <xdr:rowOff>137160</xdr:rowOff>
    </xdr:from>
    <xdr:to>
      <xdr:col>8</xdr:col>
      <xdr:colOff>57150</xdr:colOff>
      <xdr:row>83</xdr:row>
      <xdr:rowOff>137160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45721</xdr:colOff>
      <xdr:row>38</xdr:row>
      <xdr:rowOff>9525</xdr:rowOff>
    </xdr:from>
    <xdr:to>
      <xdr:col>7</xdr:col>
      <xdr:colOff>771525</xdr:colOff>
      <xdr:row>56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47625</xdr:colOff>
      <xdr:row>101</xdr:row>
      <xdr:rowOff>171447</xdr:rowOff>
    </xdr:from>
    <xdr:to>
      <xdr:col>7</xdr:col>
      <xdr:colOff>476250</xdr:colOff>
      <xdr:row>120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28573</xdr:colOff>
      <xdr:row>131</xdr:row>
      <xdr:rowOff>1</xdr:rowOff>
    </xdr:from>
    <xdr:to>
      <xdr:col>7</xdr:col>
      <xdr:colOff>371475</xdr:colOff>
      <xdr:row>149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990600</xdr:colOff>
      <xdr:row>154</xdr:row>
      <xdr:rowOff>19049</xdr:rowOff>
    </xdr:from>
    <xdr:to>
      <xdr:col>7</xdr:col>
      <xdr:colOff>361950</xdr:colOff>
      <xdr:row>170</xdr:row>
      <xdr:rowOff>104774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DEM%20Benchmark%20Concer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MPROMPTU%20Benchmark%20Concer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ASSIUS%20Benchmark%20Concern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C8">
            <v>2612</v>
          </cell>
          <cell r="D8">
            <v>2.1078623481781373</v>
          </cell>
          <cell r="J8">
            <v>2708</v>
          </cell>
          <cell r="K8">
            <v>2.1264344262295078</v>
          </cell>
          <cell r="Q8">
            <v>2949</v>
          </cell>
          <cell r="R8">
            <v>2.1718669527896992</v>
          </cell>
          <cell r="X8">
            <v>2998</v>
          </cell>
          <cell r="Y8">
            <v>2.1444813278008299</v>
          </cell>
          <cell r="AF8">
            <v>1.6792073170731707</v>
          </cell>
          <cell r="AL8">
            <v>1315</v>
          </cell>
          <cell r="AM8">
            <v>2.1856910569105694</v>
          </cell>
          <cell r="AS8">
            <v>2959</v>
          </cell>
          <cell r="AT8">
            <v>1.8962717770034845</v>
          </cell>
        </row>
        <row r="10">
          <cell r="AE10">
            <v>166</v>
          </cell>
        </row>
        <row r="104">
          <cell r="C104">
            <v>3701.3904123146172</v>
          </cell>
          <cell r="D104">
            <v>3279.784374145007</v>
          </cell>
          <cell r="E104">
            <v>3890.4748837209304</v>
          </cell>
          <cell r="F104">
            <v>3514.8452431289643</v>
          </cell>
          <cell r="G104">
            <v>6151.1847071392658</v>
          </cell>
          <cell r="H104">
            <v>4642.019935897436</v>
          </cell>
          <cell r="I104">
            <v>1509.1647712418301</v>
          </cell>
        </row>
        <row r="105">
          <cell r="C105">
            <v>619.30931983805658</v>
          </cell>
          <cell r="D105">
            <v>709.01086065573759</v>
          </cell>
          <cell r="E105">
            <v>1419.4225726141078</v>
          </cell>
          <cell r="F105">
            <v>1229.2782403433475</v>
          </cell>
          <cell r="G105">
            <v>1462.9890243902439</v>
          </cell>
          <cell r="H105">
            <v>349.5</v>
          </cell>
          <cell r="I105">
            <v>1280.9890243902439</v>
          </cell>
        </row>
        <row r="106">
          <cell r="C106">
            <v>1518.6279999999997</v>
          </cell>
          <cell r="D106">
            <v>1583.6279999999997</v>
          </cell>
          <cell r="E106">
            <v>1566.6279999999997</v>
          </cell>
          <cell r="F106">
            <v>1907.4279999999997</v>
          </cell>
          <cell r="G106">
            <v>269.5</v>
          </cell>
          <cell r="H106">
            <v>234</v>
          </cell>
          <cell r="I106">
            <v>62.5</v>
          </cell>
        </row>
        <row r="107">
          <cell r="C107">
            <v>3701.3904123146172</v>
          </cell>
          <cell r="D107">
            <v>3279.784374145007</v>
          </cell>
          <cell r="E107">
            <v>3890.4748837209304</v>
          </cell>
          <cell r="F107">
            <v>3514.8452431289643</v>
          </cell>
          <cell r="G107">
            <v>4161.1875867552371</v>
          </cell>
          <cell r="H107">
            <v>2906.519935897436</v>
          </cell>
          <cell r="I107">
            <v>1509.1647712418301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C8">
            <v>1233</v>
          </cell>
          <cell r="D8">
            <v>1.8665833333333335</v>
          </cell>
          <cell r="J8">
            <v>1371</v>
          </cell>
          <cell r="K8">
            <v>1.9494174757281555</v>
          </cell>
          <cell r="Q8">
            <v>1560</v>
          </cell>
          <cell r="R8">
            <v>2.0471774193548389</v>
          </cell>
          <cell r="X8">
            <v>1458</v>
          </cell>
          <cell r="Y8">
            <v>1.9596969696969697</v>
          </cell>
          <cell r="AE8">
            <v>632</v>
          </cell>
          <cell r="AF8">
            <v>1.5609677419354839</v>
          </cell>
          <cell r="AL8">
            <v>875</v>
          </cell>
          <cell r="AM8">
            <v>3.112307692307692</v>
          </cell>
          <cell r="AS8">
            <v>1507</v>
          </cell>
          <cell r="AT8">
            <v>2.2685964912280703</v>
          </cell>
        </row>
        <row r="139">
          <cell r="C139">
            <v>1448.8914285714286</v>
          </cell>
          <cell r="D139">
            <v>1428.8589285714286</v>
          </cell>
          <cell r="E139">
            <v>1706.9309722222222</v>
          </cell>
          <cell r="F139">
            <v>1334.9367500000001</v>
          </cell>
          <cell r="H139">
            <v>1485.7420202020203</v>
          </cell>
          <cell r="I139">
            <v>386</v>
          </cell>
        </row>
        <row r="140">
          <cell r="C140">
            <v>542.72938596491235</v>
          </cell>
          <cell r="D140">
            <v>659.07787081339711</v>
          </cell>
          <cell r="E140">
            <v>595.02938596491231</v>
          </cell>
          <cell r="F140">
            <v>884.89605263157898</v>
          </cell>
          <cell r="H140">
            <v>208</v>
          </cell>
          <cell r="I140">
            <v>42</v>
          </cell>
        </row>
        <row r="141">
          <cell r="C141">
            <v>298.65333333333336</v>
          </cell>
          <cell r="D141">
            <v>476.15970873786409</v>
          </cell>
          <cell r="E141">
            <v>457.50004329004332</v>
          </cell>
          <cell r="F141">
            <v>1014.920430107527</v>
          </cell>
          <cell r="H141">
            <v>75</v>
          </cell>
          <cell r="I141">
            <v>606.50236559139785</v>
          </cell>
        </row>
        <row r="142">
          <cell r="C142">
            <v>1448.8914285714286</v>
          </cell>
          <cell r="D142">
            <v>1428.8589285714286</v>
          </cell>
          <cell r="E142">
            <v>1706.9309722222222</v>
          </cell>
          <cell r="F142">
            <v>1334.9367500000001</v>
          </cell>
          <cell r="H142">
            <v>1485.7420202020203</v>
          </cell>
          <cell r="I142">
            <v>386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C8">
            <v>2686</v>
          </cell>
          <cell r="D8">
            <v>2.0357613168724278</v>
          </cell>
          <cell r="J8">
            <v>2575</v>
          </cell>
          <cell r="K8">
            <v>1.948</v>
          </cell>
          <cell r="Q8">
            <v>2948</v>
          </cell>
          <cell r="R8">
            <v>2.0376706827309237</v>
          </cell>
          <cell r="X8">
            <v>2705</v>
          </cell>
          <cell r="Y8">
            <v>2.0624691358024694</v>
          </cell>
          <cell r="AE8">
            <v>832</v>
          </cell>
          <cell r="AF8">
            <v>2.0135483870967743</v>
          </cell>
          <cell r="AL8">
            <v>1147</v>
          </cell>
          <cell r="AM8">
            <v>1.66</v>
          </cell>
          <cell r="AS8">
            <v>1979</v>
          </cell>
          <cell r="AT8">
            <v>1.8367741935483872</v>
          </cell>
        </row>
        <row r="91">
          <cell r="C91">
            <v>3142.0814948240168</v>
          </cell>
          <cell r="D91">
            <v>1264.346</v>
          </cell>
          <cell r="E91">
            <v>2062.7134603174609</v>
          </cell>
          <cell r="F91">
            <v>1274.846</v>
          </cell>
          <cell r="G91">
            <v>2539.1510901401002</v>
          </cell>
          <cell r="H91">
            <v>1576.7662807017543</v>
          </cell>
          <cell r="I91">
            <v>896.06057142857151</v>
          </cell>
        </row>
        <row r="92">
          <cell r="C92">
            <v>1148.1693827160493</v>
          </cell>
          <cell r="D92">
            <v>2244.4319999999998</v>
          </cell>
          <cell r="E92">
            <v>2515.3219135802469</v>
          </cell>
          <cell r="F92">
            <v>3746.6833077765605</v>
          </cell>
          <cell r="G92">
            <v>1212.4696774193549</v>
          </cell>
          <cell r="H92">
            <v>891.6</v>
          </cell>
          <cell r="I92">
            <v>416.02110599078344</v>
          </cell>
        </row>
        <row r="93">
          <cell r="C93">
            <v>1907.866</v>
          </cell>
          <cell r="D93">
            <v>2090.366</v>
          </cell>
          <cell r="E93">
            <v>1935.761</v>
          </cell>
          <cell r="F93">
            <v>2439.366</v>
          </cell>
          <cell r="G93">
            <v>471.34090909090907</v>
          </cell>
          <cell r="H93">
            <v>281.16666666666669</v>
          </cell>
          <cell r="I93">
            <v>197.42857142857144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130"/>
  <sheetViews>
    <sheetView tabSelected="1" topLeftCell="A91" zoomScale="80" zoomScaleNormal="80" workbookViewId="0">
      <selection activeCell="B7" sqref="B7"/>
    </sheetView>
  </sheetViews>
  <sheetFormatPr defaultRowHeight="14.4"/>
  <cols>
    <col min="1" max="1" width="14.5546875" customWidth="1"/>
    <col min="4" max="4" width="9.77734375" customWidth="1"/>
    <col min="5" max="5" width="10.44140625" customWidth="1"/>
    <col min="6" max="6" width="22.88671875" customWidth="1"/>
    <col min="7" max="7" width="16" customWidth="1"/>
    <col min="8" max="8" width="15.6640625" customWidth="1"/>
  </cols>
  <sheetData>
    <row r="2" spans="1:8" ht="21">
      <c r="A2" s="6" t="s">
        <v>35</v>
      </c>
    </row>
    <row r="4" spans="1:8" ht="21">
      <c r="A4" s="6" t="s">
        <v>29</v>
      </c>
    </row>
    <row r="6" spans="1:8">
      <c r="A6" s="1"/>
      <c r="B6" s="2" t="s">
        <v>1</v>
      </c>
      <c r="C6" s="2" t="s">
        <v>0</v>
      </c>
      <c r="D6" s="2" t="s">
        <v>3</v>
      </c>
      <c r="E6" s="2" t="s">
        <v>2</v>
      </c>
      <c r="F6" s="2" t="s">
        <v>4</v>
      </c>
      <c r="G6" s="2" t="s">
        <v>5</v>
      </c>
      <c r="H6" s="2" t="s">
        <v>6</v>
      </c>
    </row>
    <row r="7" spans="1:8">
      <c r="A7" s="3" t="s">
        <v>7</v>
      </c>
      <c r="B7" s="4">
        <f>[1]Sheet1!C104</f>
        <v>3701.3904123146172</v>
      </c>
      <c r="C7" s="4">
        <f>[1]Sheet1!D104</f>
        <v>3279.784374145007</v>
      </c>
      <c r="D7" s="4">
        <f>[1]Sheet1!E104</f>
        <v>3890.4748837209304</v>
      </c>
      <c r="E7" s="4">
        <f>[1]Sheet1!F104</f>
        <v>3514.8452431289643</v>
      </c>
      <c r="F7" s="4">
        <f>[1]Sheet1!G104</f>
        <v>6151.1847071392658</v>
      </c>
      <c r="G7" s="4">
        <f>[1]Sheet1!H104</f>
        <v>4642.019935897436</v>
      </c>
      <c r="H7" s="4">
        <f>[1]Sheet1!I104</f>
        <v>1509.1647712418301</v>
      </c>
    </row>
    <row r="8" spans="1:8">
      <c r="A8" s="5" t="s">
        <v>8</v>
      </c>
      <c r="B8" s="4">
        <f>[1]Sheet1!C105</f>
        <v>619.30931983805658</v>
      </c>
      <c r="C8" s="4">
        <f>[1]Sheet1!D105</f>
        <v>709.01086065573759</v>
      </c>
      <c r="D8" s="4">
        <f>[1]Sheet1!E105</f>
        <v>1419.4225726141078</v>
      </c>
      <c r="E8" s="4">
        <f>[1]Sheet1!F105</f>
        <v>1229.2782403433475</v>
      </c>
      <c r="F8" s="4">
        <f>[1]Sheet1!G105</f>
        <v>1462.9890243902439</v>
      </c>
      <c r="G8" s="4">
        <f>[1]Sheet1!H105</f>
        <v>349.5</v>
      </c>
      <c r="H8" s="4">
        <f>[1]Sheet1!I105</f>
        <v>1280.9890243902439</v>
      </c>
    </row>
    <row r="9" spans="1:8">
      <c r="A9" s="3" t="s">
        <v>9</v>
      </c>
      <c r="B9" s="4">
        <f>[1]Sheet1!C106</f>
        <v>1518.6279999999997</v>
      </c>
      <c r="C9" s="4">
        <f>[1]Sheet1!D106</f>
        <v>1583.6279999999997</v>
      </c>
      <c r="D9" s="4">
        <f>[1]Sheet1!E106</f>
        <v>1566.6279999999997</v>
      </c>
      <c r="E9" s="4">
        <f>[1]Sheet1!F106</f>
        <v>1907.4279999999997</v>
      </c>
      <c r="F9" s="4">
        <f>[1]Sheet1!G106</f>
        <v>269.5</v>
      </c>
      <c r="G9" s="4">
        <f>[1]Sheet1!H106</f>
        <v>234</v>
      </c>
      <c r="H9" s="4">
        <f>[1]Sheet1!I106</f>
        <v>62.5</v>
      </c>
    </row>
    <row r="10" spans="1:8">
      <c r="A10" s="3" t="s">
        <v>17</v>
      </c>
      <c r="B10" s="4">
        <f>[1]Sheet1!C107</f>
        <v>3701.3904123146172</v>
      </c>
      <c r="C10" s="4">
        <f>[1]Sheet1!D107</f>
        <v>3279.784374145007</v>
      </c>
      <c r="D10" s="4">
        <f>[1]Sheet1!E107</f>
        <v>3890.4748837209304</v>
      </c>
      <c r="E10" s="4">
        <f>[1]Sheet1!F107</f>
        <v>3514.8452431289643</v>
      </c>
      <c r="F10" s="4">
        <f>[1]Sheet1!G107</f>
        <v>4161.1875867552371</v>
      </c>
      <c r="G10" s="4">
        <f>[1]Sheet1!H107</f>
        <v>2906.519935897436</v>
      </c>
      <c r="H10" s="4">
        <f>[1]Sheet1!I107</f>
        <v>1509.1647712418301</v>
      </c>
    </row>
    <row r="13" spans="1:8" ht="21">
      <c r="A13" s="6" t="s">
        <v>30</v>
      </c>
    </row>
    <row r="15" spans="1:8">
      <c r="A15" s="1"/>
      <c r="B15" s="2" t="s">
        <v>1</v>
      </c>
      <c r="C15" s="2" t="s">
        <v>0</v>
      </c>
      <c r="D15" s="2" t="s">
        <v>3</v>
      </c>
      <c r="E15" s="2" t="s">
        <v>2</v>
      </c>
      <c r="F15" s="2" t="s">
        <v>4</v>
      </c>
      <c r="G15" s="2" t="s">
        <v>5</v>
      </c>
      <c r="H15" s="2" t="s">
        <v>6</v>
      </c>
    </row>
    <row r="16" spans="1:8">
      <c r="A16" s="3" t="s">
        <v>7</v>
      </c>
      <c r="B16" s="4">
        <f>[2]Sheet1!C139</f>
        <v>1448.8914285714286</v>
      </c>
      <c r="C16" s="4">
        <f>[2]Sheet1!D139</f>
        <v>1428.8589285714286</v>
      </c>
      <c r="D16" s="4">
        <f>[2]Sheet1!E139</f>
        <v>1706.9309722222222</v>
      </c>
      <c r="E16" s="4">
        <f>[2]Sheet1!F139</f>
        <v>1334.9367500000001</v>
      </c>
      <c r="F16" s="4">
        <f>G16+H16</f>
        <v>1871.7420202020203</v>
      </c>
      <c r="G16" s="4">
        <f>[2]Sheet1!H139</f>
        <v>1485.7420202020203</v>
      </c>
      <c r="H16" s="4">
        <f>[2]Sheet1!I139</f>
        <v>386</v>
      </c>
    </row>
    <row r="17" spans="1:8">
      <c r="A17" s="5" t="s">
        <v>8</v>
      </c>
      <c r="B17" s="4">
        <f>[2]Sheet1!C140</f>
        <v>542.72938596491235</v>
      </c>
      <c r="C17" s="4">
        <f>[2]Sheet1!D140</f>
        <v>659.07787081339711</v>
      </c>
      <c r="D17" s="4">
        <f>[2]Sheet1!E140</f>
        <v>595.02938596491231</v>
      </c>
      <c r="E17" s="4">
        <f>[2]Sheet1!F140</f>
        <v>884.89605263157898</v>
      </c>
      <c r="F17" s="4">
        <f t="shared" ref="F17:F19" si="0">G17+H17</f>
        <v>250</v>
      </c>
      <c r="G17" s="4">
        <f>[2]Sheet1!H140</f>
        <v>208</v>
      </c>
      <c r="H17" s="4">
        <f>[2]Sheet1!I140</f>
        <v>42</v>
      </c>
    </row>
    <row r="18" spans="1:8">
      <c r="A18" s="3" t="s">
        <v>9</v>
      </c>
      <c r="B18" s="4">
        <f>[2]Sheet1!C141</f>
        <v>298.65333333333336</v>
      </c>
      <c r="C18" s="4">
        <f>[2]Sheet1!D141</f>
        <v>476.15970873786409</v>
      </c>
      <c r="D18" s="4">
        <f>[2]Sheet1!E141</f>
        <v>457.50004329004332</v>
      </c>
      <c r="E18" s="4">
        <f>[2]Sheet1!F141</f>
        <v>1014.920430107527</v>
      </c>
      <c r="F18" s="4">
        <f t="shared" si="0"/>
        <v>681.50236559139785</v>
      </c>
      <c r="G18" s="4">
        <f>[2]Sheet1!H141</f>
        <v>75</v>
      </c>
      <c r="H18" s="4">
        <f>[2]Sheet1!I141</f>
        <v>606.50236559139785</v>
      </c>
    </row>
    <row r="19" spans="1:8">
      <c r="A19" s="3" t="s">
        <v>18</v>
      </c>
      <c r="B19" s="4">
        <f>[2]Sheet1!C142</f>
        <v>1448.8914285714286</v>
      </c>
      <c r="C19" s="4">
        <f>[2]Sheet1!D142</f>
        <v>1428.8589285714286</v>
      </c>
      <c r="D19" s="4">
        <f>[2]Sheet1!E142</f>
        <v>1706.9309722222222</v>
      </c>
      <c r="E19" s="4">
        <f>[2]Sheet1!F142</f>
        <v>1334.9367500000001</v>
      </c>
      <c r="F19" s="4">
        <f t="shared" si="0"/>
        <v>1871.7420202020203</v>
      </c>
      <c r="G19" s="4">
        <f>[2]Sheet1!H142</f>
        <v>1485.7420202020203</v>
      </c>
      <c r="H19" s="4">
        <f>[2]Sheet1!I142</f>
        <v>386</v>
      </c>
    </row>
    <row r="22" spans="1:8" ht="21">
      <c r="A22" s="6" t="s">
        <v>31</v>
      </c>
    </row>
    <row r="24" spans="1:8">
      <c r="A24" s="1"/>
      <c r="B24" s="2" t="s">
        <v>1</v>
      </c>
      <c r="C24" s="2" t="s">
        <v>0</v>
      </c>
      <c r="D24" s="2" t="s">
        <v>3</v>
      </c>
      <c r="E24" s="2" t="s">
        <v>2</v>
      </c>
      <c r="F24" s="2" t="s">
        <v>4</v>
      </c>
      <c r="G24" s="2" t="s">
        <v>5</v>
      </c>
      <c r="H24" s="2" t="s">
        <v>6</v>
      </c>
    </row>
    <row r="25" spans="1:8">
      <c r="A25" s="3" t="s">
        <v>7</v>
      </c>
      <c r="B25" s="4">
        <f>[3]Sheet1!C91</f>
        <v>3142.0814948240168</v>
      </c>
      <c r="C25" s="4">
        <f>[3]Sheet1!D91</f>
        <v>1264.346</v>
      </c>
      <c r="D25" s="4">
        <f>[3]Sheet1!E91</f>
        <v>2062.7134603174609</v>
      </c>
      <c r="E25" s="4">
        <f>[3]Sheet1!F91</f>
        <v>1274.846</v>
      </c>
      <c r="F25" s="4">
        <f>[3]Sheet1!G91</f>
        <v>2539.1510901401002</v>
      </c>
      <c r="G25" s="4">
        <f>[3]Sheet1!H91</f>
        <v>1576.7662807017543</v>
      </c>
      <c r="H25" s="4">
        <f>[3]Sheet1!I91</f>
        <v>896.06057142857151</v>
      </c>
    </row>
    <row r="26" spans="1:8">
      <c r="A26" s="5" t="s">
        <v>8</v>
      </c>
      <c r="B26" s="4">
        <f>[3]Sheet1!C92</f>
        <v>1148.1693827160493</v>
      </c>
      <c r="C26" s="4">
        <f>[3]Sheet1!D92</f>
        <v>2244.4319999999998</v>
      </c>
      <c r="D26" s="4">
        <f>[3]Sheet1!E92</f>
        <v>2515.3219135802469</v>
      </c>
      <c r="E26" s="4">
        <f>[3]Sheet1!F92</f>
        <v>3746.6833077765605</v>
      </c>
      <c r="F26" s="4">
        <f>[3]Sheet1!G92</f>
        <v>1212.4696774193549</v>
      </c>
      <c r="G26" s="4">
        <f>[3]Sheet1!H92</f>
        <v>891.6</v>
      </c>
      <c r="H26" s="4">
        <f>[3]Sheet1!I92</f>
        <v>416.02110599078344</v>
      </c>
    </row>
    <row r="27" spans="1:8">
      <c r="A27" s="3" t="s">
        <v>9</v>
      </c>
      <c r="B27" s="4">
        <f>[3]Sheet1!C93</f>
        <v>1907.866</v>
      </c>
      <c r="C27" s="4">
        <f>[3]Sheet1!D93</f>
        <v>2090.366</v>
      </c>
      <c r="D27" s="4">
        <f>[3]Sheet1!E93</f>
        <v>1935.761</v>
      </c>
      <c r="E27" s="4">
        <f>[3]Sheet1!F93</f>
        <v>2439.366</v>
      </c>
      <c r="F27" s="4">
        <f>[3]Sheet1!G93</f>
        <v>471.34090909090907</v>
      </c>
      <c r="G27" s="4">
        <f>[3]Sheet1!H93</f>
        <v>281.16666666666669</v>
      </c>
      <c r="H27" s="4">
        <f>[3]Sheet1!I93</f>
        <v>197.42857142857144</v>
      </c>
    </row>
    <row r="28" spans="1:8">
      <c r="A28" s="3"/>
      <c r="B28" s="4"/>
      <c r="C28" s="4"/>
      <c r="D28" s="4"/>
      <c r="E28" s="4"/>
      <c r="F28" s="4"/>
      <c r="G28" s="4"/>
      <c r="H28" s="4"/>
    </row>
    <row r="29" spans="1:8">
      <c r="A29" s="3"/>
      <c r="B29" s="4"/>
      <c r="C29" s="4"/>
      <c r="D29" s="4"/>
      <c r="E29" s="4"/>
      <c r="F29" s="4"/>
      <c r="G29" s="4"/>
      <c r="H29" s="4"/>
    </row>
    <row r="30" spans="1:8" ht="21">
      <c r="A30" s="6" t="s">
        <v>32</v>
      </c>
    </row>
    <row r="32" spans="1:8">
      <c r="A32" s="1"/>
      <c r="B32" s="2" t="s">
        <v>20</v>
      </c>
      <c r="C32" s="2" t="s">
        <v>0</v>
      </c>
      <c r="D32" s="2" t="s">
        <v>3</v>
      </c>
      <c r="E32" s="2" t="s">
        <v>2</v>
      </c>
      <c r="F32" s="2" t="s">
        <v>23</v>
      </c>
      <c r="G32" s="2" t="s">
        <v>21</v>
      </c>
      <c r="H32" s="2" t="s">
        <v>22</v>
      </c>
    </row>
    <row r="33" spans="1:8">
      <c r="A33" s="3" t="s">
        <v>7</v>
      </c>
      <c r="B33" s="7">
        <f>B25+B19+B10</f>
        <v>8292.3633357100625</v>
      </c>
      <c r="C33" s="7">
        <f t="shared" ref="C33:H33" si="1">C25+C19+C10</f>
        <v>5972.9893027164353</v>
      </c>
      <c r="D33" s="7">
        <f t="shared" si="1"/>
        <v>7660.1193162606141</v>
      </c>
      <c r="E33" s="7">
        <f t="shared" si="1"/>
        <v>6124.6279931289646</v>
      </c>
      <c r="F33" s="7">
        <f>F25+F19+F10</f>
        <v>8572.0806970973572</v>
      </c>
      <c r="G33" s="7">
        <f t="shared" si="1"/>
        <v>5969.0282368012104</v>
      </c>
      <c r="H33" s="7">
        <f t="shared" si="1"/>
        <v>2791.2253426704019</v>
      </c>
    </row>
    <row r="34" spans="1:8">
      <c r="A34" s="5" t="s">
        <v>8</v>
      </c>
      <c r="B34" s="7">
        <f>B26+B17+B8</f>
        <v>2310.208088519018</v>
      </c>
      <c r="C34" s="7">
        <f t="shared" ref="C34:H35" si="2">C26+C17+C8</f>
        <v>3612.5207314691343</v>
      </c>
      <c r="D34" s="7">
        <f t="shared" si="2"/>
        <v>4529.7738721592668</v>
      </c>
      <c r="E34" s="7">
        <f t="shared" si="2"/>
        <v>5860.8576007514866</v>
      </c>
      <c r="F34" s="7">
        <f t="shared" si="2"/>
        <v>2925.458701809599</v>
      </c>
      <c r="G34" s="7">
        <f t="shared" si="2"/>
        <v>1449.1</v>
      </c>
      <c r="H34" s="7">
        <f t="shared" si="2"/>
        <v>1739.0101303810275</v>
      </c>
    </row>
    <row r="35" spans="1:8">
      <c r="A35" s="3" t="s">
        <v>9</v>
      </c>
      <c r="B35" s="7">
        <f>B27+B18+B9</f>
        <v>3725.1473333333329</v>
      </c>
      <c r="C35" s="7">
        <f t="shared" si="2"/>
        <v>4150.1537087378638</v>
      </c>
      <c r="D35" s="7">
        <f t="shared" si="2"/>
        <v>3959.889043290043</v>
      </c>
      <c r="E35" s="7">
        <f t="shared" si="2"/>
        <v>5361.7144301075268</v>
      </c>
      <c r="F35" s="7">
        <f t="shared" si="2"/>
        <v>1422.3432746823069</v>
      </c>
      <c r="G35" s="7">
        <f t="shared" si="2"/>
        <v>590.16666666666674</v>
      </c>
      <c r="H35" s="7">
        <f t="shared" si="2"/>
        <v>866.43093701996929</v>
      </c>
    </row>
    <row r="36" spans="1:8">
      <c r="A36" s="3"/>
      <c r="B36" s="7"/>
      <c r="C36" s="7"/>
      <c r="D36" s="7"/>
      <c r="E36" s="7"/>
      <c r="F36" s="7"/>
      <c r="G36" s="7"/>
      <c r="H36" s="7"/>
    </row>
    <row r="37" spans="1:8">
      <c r="A37" s="3" t="s">
        <v>19</v>
      </c>
      <c r="B37" s="7">
        <f>SUM(B33:B35)</f>
        <v>14327.718757562414</v>
      </c>
      <c r="C37" s="7">
        <f t="shared" ref="C37:H37" si="3">SUM(C33:C35)</f>
        <v>13735.663742923432</v>
      </c>
      <c r="D37" s="7">
        <f t="shared" si="3"/>
        <v>16149.782231709924</v>
      </c>
      <c r="E37" s="7">
        <f t="shared" si="3"/>
        <v>17347.200023987978</v>
      </c>
      <c r="F37" s="7">
        <f t="shared" si="3"/>
        <v>12919.882673589264</v>
      </c>
      <c r="G37" s="7">
        <f t="shared" si="3"/>
        <v>8008.2949034678777</v>
      </c>
      <c r="H37" s="7">
        <f t="shared" si="3"/>
        <v>5396.6664100713979</v>
      </c>
    </row>
    <row r="38" spans="1:8">
      <c r="A38" s="3"/>
      <c r="B38" s="7"/>
      <c r="C38" s="7"/>
      <c r="D38" s="7"/>
      <c r="E38" s="7"/>
      <c r="F38" s="7"/>
      <c r="G38" s="7"/>
      <c r="H38" s="7"/>
    </row>
    <row r="39" spans="1:8">
      <c r="A39" s="3"/>
      <c r="B39" s="7"/>
      <c r="C39" s="7"/>
      <c r="D39" s="7"/>
      <c r="E39" s="7"/>
      <c r="F39" s="7"/>
      <c r="G39" s="7"/>
      <c r="H39" s="7"/>
    </row>
    <row r="40" spans="1:8">
      <c r="A40" s="3"/>
      <c r="B40" s="7"/>
      <c r="C40" s="7"/>
      <c r="D40" s="7"/>
      <c r="E40" s="7"/>
      <c r="F40" s="7"/>
      <c r="G40" s="7"/>
      <c r="H40" s="7"/>
    </row>
    <row r="41" spans="1:8">
      <c r="A41" s="3"/>
      <c r="B41" s="7"/>
      <c r="C41" s="7"/>
      <c r="D41" s="7"/>
      <c r="E41" s="7"/>
      <c r="F41" s="7"/>
      <c r="G41" s="7"/>
      <c r="H41" s="7"/>
    </row>
    <row r="42" spans="1:8">
      <c r="A42" s="3"/>
      <c r="B42" s="7"/>
      <c r="C42" s="7"/>
      <c r="D42" s="7"/>
      <c r="E42" s="7"/>
      <c r="F42" s="7"/>
      <c r="G42" s="7"/>
      <c r="H42" s="7"/>
    </row>
    <row r="43" spans="1:8">
      <c r="A43" s="3"/>
      <c r="B43" s="7"/>
      <c r="C43" s="7"/>
      <c r="D43" s="7"/>
      <c r="E43" s="7"/>
      <c r="F43" s="7"/>
      <c r="G43" s="7"/>
      <c r="H43" s="7"/>
    </row>
    <row r="44" spans="1:8">
      <c r="A44" s="3"/>
      <c r="B44" s="7"/>
      <c r="C44" s="7"/>
      <c r="D44" s="7"/>
      <c r="E44" s="7"/>
      <c r="F44" s="7"/>
      <c r="G44" s="7"/>
      <c r="H44" s="7"/>
    </row>
    <row r="45" spans="1:8">
      <c r="A45" s="3"/>
      <c r="B45" s="7"/>
      <c r="C45" s="7"/>
      <c r="D45" s="7"/>
      <c r="E45" s="7"/>
      <c r="F45" s="7"/>
      <c r="G45" s="7"/>
      <c r="H45" s="7"/>
    </row>
    <row r="46" spans="1:8">
      <c r="A46" s="3"/>
      <c r="B46" s="7"/>
      <c r="C46" s="7"/>
      <c r="D46" s="7"/>
      <c r="E46" s="7"/>
      <c r="F46" s="7"/>
      <c r="G46" s="7"/>
      <c r="H46" s="7"/>
    </row>
    <row r="47" spans="1:8">
      <c r="A47" s="3"/>
      <c r="B47" s="7"/>
      <c r="C47" s="7"/>
      <c r="D47" s="7"/>
      <c r="E47" s="7"/>
      <c r="F47" s="7"/>
      <c r="G47" s="7"/>
      <c r="H47" s="7"/>
    </row>
    <row r="48" spans="1:8">
      <c r="A48" s="3"/>
      <c r="B48" s="7"/>
      <c r="C48" s="7"/>
      <c r="D48" s="7"/>
      <c r="E48" s="7"/>
      <c r="F48" s="7"/>
      <c r="G48" s="7"/>
      <c r="H48" s="7"/>
    </row>
    <row r="49" spans="1:8">
      <c r="A49" s="3"/>
      <c r="B49" s="7"/>
      <c r="C49" s="7"/>
      <c r="D49" s="7"/>
      <c r="E49" s="7"/>
      <c r="F49" s="7"/>
      <c r="G49" s="7"/>
      <c r="H49" s="7"/>
    </row>
    <row r="50" spans="1:8">
      <c r="A50" s="3"/>
      <c r="B50" s="7"/>
      <c r="C50" s="7"/>
      <c r="D50" s="7"/>
      <c r="E50" s="7"/>
      <c r="F50" s="7"/>
      <c r="G50" s="7"/>
      <c r="H50" s="7"/>
    </row>
    <row r="51" spans="1:8">
      <c r="A51" s="3"/>
      <c r="B51" s="7"/>
      <c r="C51" s="7"/>
      <c r="D51" s="7"/>
      <c r="E51" s="7"/>
      <c r="F51" s="7"/>
      <c r="G51" s="7"/>
      <c r="H51" s="7"/>
    </row>
    <row r="52" spans="1:8">
      <c r="A52" s="3"/>
      <c r="B52" s="7"/>
      <c r="C52" s="7"/>
      <c r="D52" s="7"/>
      <c r="E52" s="7"/>
      <c r="F52" s="7"/>
      <c r="G52" s="7"/>
      <c r="H52" s="7"/>
    </row>
    <row r="53" spans="1:8">
      <c r="A53" s="3"/>
      <c r="B53" s="7"/>
      <c r="C53" s="7"/>
      <c r="D53" s="7"/>
      <c r="E53" s="7"/>
      <c r="F53" s="7"/>
      <c r="G53" s="7"/>
      <c r="H53" s="7"/>
    </row>
    <row r="54" spans="1:8">
      <c r="A54" s="3"/>
      <c r="B54" s="7"/>
      <c r="C54" s="7"/>
      <c r="D54" s="7"/>
      <c r="E54" s="7"/>
      <c r="F54" s="7"/>
      <c r="G54" s="7"/>
      <c r="H54" s="7"/>
    </row>
    <row r="55" spans="1:8">
      <c r="A55" s="3"/>
      <c r="B55" s="4"/>
      <c r="C55" s="4"/>
      <c r="D55" s="4"/>
      <c r="E55" s="4"/>
      <c r="F55" s="4"/>
      <c r="G55" s="4"/>
      <c r="H55" s="4"/>
    </row>
    <row r="56" spans="1:8">
      <c r="A56" s="3"/>
      <c r="B56" s="4"/>
      <c r="C56" s="4"/>
      <c r="D56" s="4"/>
      <c r="E56" s="4"/>
      <c r="F56" s="4"/>
      <c r="G56" s="4"/>
      <c r="H56" s="4"/>
    </row>
    <row r="57" spans="1:8">
      <c r="A57" s="3"/>
      <c r="B57" s="4"/>
      <c r="C57" s="4"/>
      <c r="D57" s="4"/>
      <c r="E57" s="4"/>
      <c r="F57" s="4"/>
      <c r="G57" s="4"/>
      <c r="H57" s="4"/>
    </row>
    <row r="58" spans="1:8">
      <c r="A58" s="3"/>
      <c r="B58" s="4"/>
      <c r="C58" s="4"/>
      <c r="D58" s="4"/>
      <c r="E58" s="4"/>
      <c r="F58" s="4"/>
      <c r="G58" s="4"/>
      <c r="H58" s="4"/>
    </row>
    <row r="60" spans="1:8" ht="21">
      <c r="A60" s="6" t="s">
        <v>10</v>
      </c>
    </row>
    <row r="62" spans="1:8">
      <c r="A62" s="1"/>
      <c r="B62" s="2" t="s">
        <v>1</v>
      </c>
      <c r="C62" s="2" t="s">
        <v>0</v>
      </c>
      <c r="D62" s="2" t="s">
        <v>3</v>
      </c>
      <c r="E62" s="2" t="s">
        <v>2</v>
      </c>
      <c r="F62" s="2" t="s">
        <v>4</v>
      </c>
      <c r="G62" s="2" t="s">
        <v>5</v>
      </c>
      <c r="H62" s="2" t="s">
        <v>6</v>
      </c>
    </row>
    <row r="63" spans="1:8">
      <c r="A63" s="3" t="s">
        <v>7</v>
      </c>
      <c r="B63" s="7">
        <f t="shared" ref="B63:H65" si="4">B25+B16+B7</f>
        <v>8292.3633357100625</v>
      </c>
      <c r="C63" s="7">
        <f t="shared" si="4"/>
        <v>5972.9893027164353</v>
      </c>
      <c r="D63" s="7">
        <f t="shared" si="4"/>
        <v>7660.1193162606141</v>
      </c>
      <c r="E63" s="7">
        <f t="shared" si="4"/>
        <v>6124.6279931289646</v>
      </c>
      <c r="F63" s="7">
        <f t="shared" si="4"/>
        <v>10562.077817481386</v>
      </c>
      <c r="G63" s="7">
        <f t="shared" si="4"/>
        <v>7704.5282368012104</v>
      </c>
      <c r="H63" s="7">
        <f t="shared" si="4"/>
        <v>2791.2253426704019</v>
      </c>
    </row>
    <row r="64" spans="1:8">
      <c r="A64" s="5" t="s">
        <v>8</v>
      </c>
      <c r="B64" s="7">
        <f t="shared" si="4"/>
        <v>2310.208088519018</v>
      </c>
      <c r="C64" s="7">
        <f t="shared" si="4"/>
        <v>3612.5207314691343</v>
      </c>
      <c r="D64" s="7">
        <f t="shared" si="4"/>
        <v>4529.7738721592668</v>
      </c>
      <c r="E64" s="7">
        <f t="shared" si="4"/>
        <v>5860.8576007514866</v>
      </c>
      <c r="F64" s="7">
        <f t="shared" si="4"/>
        <v>2925.458701809599</v>
      </c>
      <c r="G64" s="7">
        <f t="shared" si="4"/>
        <v>1449.1</v>
      </c>
      <c r="H64" s="7">
        <f t="shared" si="4"/>
        <v>1739.0101303810275</v>
      </c>
    </row>
    <row r="65" spans="1:8">
      <c r="A65" s="3" t="s">
        <v>9</v>
      </c>
      <c r="B65" s="7">
        <f t="shared" si="4"/>
        <v>3725.1473333333329</v>
      </c>
      <c r="C65" s="7">
        <f t="shared" si="4"/>
        <v>4150.1537087378638</v>
      </c>
      <c r="D65" s="7">
        <f t="shared" si="4"/>
        <v>3959.889043290043</v>
      </c>
      <c r="E65" s="7">
        <f t="shared" si="4"/>
        <v>5361.7144301075268</v>
      </c>
      <c r="F65" s="7">
        <f t="shared" si="4"/>
        <v>1422.3432746823069</v>
      </c>
      <c r="G65" s="7">
        <f t="shared" si="4"/>
        <v>590.16666666666674</v>
      </c>
      <c r="H65" s="7">
        <f t="shared" si="4"/>
        <v>866.43093701996929</v>
      </c>
    </row>
    <row r="87" spans="1:2">
      <c r="B87" t="s">
        <v>11</v>
      </c>
    </row>
    <row r="88" spans="1:2">
      <c r="B88" t="s">
        <v>12</v>
      </c>
    </row>
    <row r="89" spans="1:2">
      <c r="B89" t="s">
        <v>13</v>
      </c>
    </row>
    <row r="90" spans="1:2">
      <c r="B90" t="s">
        <v>14</v>
      </c>
    </row>
    <row r="91" spans="1:2">
      <c r="B91" t="s">
        <v>15</v>
      </c>
    </row>
    <row r="92" spans="1:2">
      <c r="B92" t="s">
        <v>16</v>
      </c>
    </row>
    <row r="95" spans="1:2" ht="21">
      <c r="A95" s="6" t="s">
        <v>27</v>
      </c>
    </row>
    <row r="98" spans="1:8">
      <c r="B98" s="2" t="s">
        <v>1</v>
      </c>
      <c r="C98" s="2" t="s">
        <v>0</v>
      </c>
      <c r="D98" s="2" t="s">
        <v>3</v>
      </c>
      <c r="E98" s="2" t="s">
        <v>2</v>
      </c>
      <c r="F98" s="2" t="s">
        <v>28</v>
      </c>
      <c r="G98" s="2" t="s">
        <v>21</v>
      </c>
      <c r="H98" s="2" t="s">
        <v>22</v>
      </c>
    </row>
    <row r="99" spans="1:8">
      <c r="A99" s="5" t="s">
        <v>24</v>
      </c>
      <c r="B99" s="4">
        <f>[1]Sheet1!$D$8</f>
        <v>2.1078623481781373</v>
      </c>
      <c r="C99" s="4">
        <f>[1]Sheet1!$K$8</f>
        <v>2.1264344262295078</v>
      </c>
      <c r="D99" s="4">
        <f>[1]Sheet1!$Y$8</f>
        <v>2.1444813278008299</v>
      </c>
      <c r="E99" s="4">
        <f>[1]Sheet1!$R$8</f>
        <v>2.1718669527896992</v>
      </c>
      <c r="F99" s="4">
        <f>[1]Sheet1!$AT$8</f>
        <v>1.8962717770034845</v>
      </c>
      <c r="G99" s="4">
        <f>[1]Sheet1!$AM$8</f>
        <v>2.1856910569105694</v>
      </c>
      <c r="H99" s="4">
        <f>[1]Sheet1!$AF$8</f>
        <v>1.6792073170731707</v>
      </c>
    </row>
    <row r="100" spans="1:8">
      <c r="A100" s="5" t="s">
        <v>25</v>
      </c>
      <c r="B100" s="4">
        <f>[2]Sheet1!$D$8</f>
        <v>1.8665833333333335</v>
      </c>
      <c r="C100" s="4">
        <f>[2]Sheet1!$K$8</f>
        <v>1.9494174757281555</v>
      </c>
      <c r="D100" s="4">
        <f>[2]Sheet1!$Y$8</f>
        <v>1.9596969696969697</v>
      </c>
      <c r="E100" s="4">
        <f>[2]Sheet1!$R$8</f>
        <v>2.0471774193548389</v>
      </c>
      <c r="F100" s="4">
        <f>[2]Sheet1!$AT$8</f>
        <v>2.2685964912280703</v>
      </c>
      <c r="G100" s="4">
        <f>[2]Sheet1!$AM$8</f>
        <v>3.112307692307692</v>
      </c>
      <c r="H100" s="4">
        <f>[2]Sheet1!$AF$8</f>
        <v>1.5609677419354839</v>
      </c>
    </row>
    <row r="101" spans="1:8">
      <c r="A101" s="5" t="s">
        <v>26</v>
      </c>
      <c r="B101" s="4">
        <f>[3]Sheet1!$D$8</f>
        <v>2.0357613168724278</v>
      </c>
      <c r="C101" s="4">
        <f>[3]Sheet1!$K$8</f>
        <v>1.948</v>
      </c>
      <c r="D101" s="4">
        <f>[3]Sheet1!$Y$8</f>
        <v>2.0624691358024694</v>
      </c>
      <c r="E101" s="4">
        <f>[3]Sheet1!$R$8</f>
        <v>2.0376706827309237</v>
      </c>
      <c r="F101" s="4">
        <f>[3]Sheet1!$AT$8</f>
        <v>1.8367741935483872</v>
      </c>
      <c r="G101">
        <f>[3]Sheet1!$AM$8</f>
        <v>1.66</v>
      </c>
      <c r="H101" s="4">
        <f>[3]Sheet1!$AF$8</f>
        <v>2.0135483870967743</v>
      </c>
    </row>
    <row r="123" spans="1:8" ht="21">
      <c r="A123" s="6" t="s">
        <v>33</v>
      </c>
    </row>
    <row r="124" spans="1:8" ht="15" customHeight="1">
      <c r="A124" s="6"/>
    </row>
    <row r="125" spans="1:8">
      <c r="B125" s="2" t="s">
        <v>1</v>
      </c>
      <c r="C125" s="2" t="s">
        <v>0</v>
      </c>
      <c r="D125" s="2" t="s">
        <v>3</v>
      </c>
      <c r="E125" s="2" t="s">
        <v>2</v>
      </c>
      <c r="F125" s="2" t="s">
        <v>28</v>
      </c>
      <c r="G125" s="2" t="s">
        <v>21</v>
      </c>
      <c r="H125" s="2" t="s">
        <v>22</v>
      </c>
    </row>
    <row r="126" spans="1:8">
      <c r="A126" s="5" t="s">
        <v>24</v>
      </c>
      <c r="B126" s="7">
        <f>[1]Sheet1!$C$8</f>
        <v>2612</v>
      </c>
      <c r="C126" s="7">
        <f>[1]Sheet1!$J$8</f>
        <v>2708</v>
      </c>
      <c r="D126" s="7">
        <f>[1]Sheet1!$X$8</f>
        <v>2998</v>
      </c>
      <c r="E126" s="7">
        <f>[1]Sheet1!$Q$8</f>
        <v>2949</v>
      </c>
      <c r="F126" s="7">
        <f>[1]Sheet1!$AS$8</f>
        <v>2959</v>
      </c>
      <c r="G126" s="7">
        <f>[1]Sheet1!$AL$8</f>
        <v>1315</v>
      </c>
      <c r="H126" s="7">
        <f>[1]Sheet1!$AE$10</f>
        <v>166</v>
      </c>
    </row>
    <row r="127" spans="1:8">
      <c r="A127" s="5" t="s">
        <v>25</v>
      </c>
      <c r="B127" s="7">
        <f>[2]Sheet1!$C$8</f>
        <v>1233</v>
      </c>
      <c r="C127" s="7">
        <f>[2]Sheet1!$J$8</f>
        <v>1371</v>
      </c>
      <c r="D127" s="7">
        <f>[2]Sheet1!$X$8</f>
        <v>1458</v>
      </c>
      <c r="E127" s="7">
        <f>[2]Sheet1!$Q$8</f>
        <v>1560</v>
      </c>
      <c r="F127" s="7">
        <f>[2]Sheet1!$AS$8</f>
        <v>1507</v>
      </c>
      <c r="G127" s="7">
        <f>[2]Sheet1!$AL$8</f>
        <v>875</v>
      </c>
      <c r="H127" s="7">
        <f>[2]Sheet1!$AE$8</f>
        <v>632</v>
      </c>
    </row>
    <row r="128" spans="1:8">
      <c r="A128" s="5" t="s">
        <v>26</v>
      </c>
      <c r="B128" s="7">
        <f>[3]Sheet1!$C$8</f>
        <v>2686</v>
      </c>
      <c r="C128" s="7">
        <f>[3]Sheet1!$J$8</f>
        <v>2575</v>
      </c>
      <c r="D128" s="7">
        <f>[3]Sheet1!$X$8</f>
        <v>2705</v>
      </c>
      <c r="E128" s="7">
        <f>[3]Sheet1!$Q$8</f>
        <v>2948</v>
      </c>
      <c r="F128" s="7">
        <f>[3]Sheet1!$AS$8</f>
        <v>1979</v>
      </c>
      <c r="G128" s="7">
        <f>[3]Sheet1!$AL$8</f>
        <v>1147</v>
      </c>
      <c r="H128" s="7">
        <f>[3]Sheet1!$AE$8</f>
        <v>832</v>
      </c>
    </row>
    <row r="129" spans="1:8">
      <c r="B129" s="7"/>
      <c r="C129" s="7"/>
      <c r="D129" s="7"/>
      <c r="E129" s="7"/>
      <c r="F129" s="7"/>
      <c r="G129" s="7"/>
      <c r="H129" s="7"/>
    </row>
    <row r="130" spans="1:8">
      <c r="A130" s="5" t="s">
        <v>34</v>
      </c>
      <c r="B130" s="7">
        <f>SUM(B126:B128)</f>
        <v>6531</v>
      </c>
      <c r="C130" s="7">
        <f t="shared" ref="C130:H130" si="5">SUM(C126:C128)</f>
        <v>6654</v>
      </c>
      <c r="D130" s="7">
        <f t="shared" si="5"/>
        <v>7161</v>
      </c>
      <c r="E130" s="7">
        <f t="shared" si="5"/>
        <v>7457</v>
      </c>
      <c r="F130" s="7">
        <f t="shared" si="5"/>
        <v>6445</v>
      </c>
      <c r="G130" s="7">
        <f t="shared" si="5"/>
        <v>3337</v>
      </c>
      <c r="H130" s="7">
        <f t="shared" si="5"/>
        <v>1630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2009-03-10T04:27:29Z</dcterms:created>
  <dcterms:modified xsi:type="dcterms:W3CDTF">2009-06-07T00:55:28Z</dcterms:modified>
</cp:coreProperties>
</file>